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wnloads\"/>
    </mc:Choice>
  </mc:AlternateContent>
  <xr:revisionPtr revIDLastSave="0" documentId="8_{C0F1BB8A-131D-4D7E-AFC8-BC35BFD4229C}" xr6:coauthVersionLast="36" xr6:coauthVersionMax="36" xr10:uidLastSave="{00000000-0000-0000-0000-000000000000}"/>
  <bookViews>
    <workbookView xWindow="-120" yWindow="-120" windowWidth="20736" windowHeight="11160" activeTab="2" xr2:uid="{00000000-000D-0000-FFFF-FFFF00000000}"/>
  </bookViews>
  <sheets>
    <sheet name="MATERIA PRIMA" sheetId="1" r:id="rId1"/>
    <sheet name="Hoja1" sheetId="2" r:id="rId2"/>
    <sheet name="EJERCICIO MATERIA PRIMA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2" l="1"/>
  <c r="B8" i="2"/>
  <c r="B7" i="2"/>
  <c r="B6" i="2"/>
  <c r="B5" i="2"/>
  <c r="B6" i="1" l="1"/>
  <c r="B5" i="1"/>
  <c r="B18" i="1"/>
  <c r="D18" i="1" s="1"/>
  <c r="A18" i="1"/>
  <c r="B9" i="1"/>
  <c r="B17" i="1"/>
  <c r="D17" i="1" s="1"/>
  <c r="A17" i="1"/>
  <c r="B8" i="1"/>
  <c r="B16" i="1"/>
  <c r="D16" i="1" s="1"/>
  <c r="B7" i="1"/>
  <c r="B15" i="1"/>
  <c r="D15" i="1" s="1"/>
  <c r="B14" i="1" l="1"/>
  <c r="D14" i="1" s="1"/>
  <c r="D19" i="1" s="1"/>
  <c r="D21" i="1" s="1"/>
  <c r="B10" i="1"/>
  <c r="E19" i="1" l="1"/>
</calcChain>
</file>

<file path=xl/sharedStrings.xml><?xml version="1.0" encoding="utf-8"?>
<sst xmlns="http://schemas.openxmlformats.org/spreadsheetml/2006/main" count="126" uniqueCount="57">
  <si>
    <t>Litro</t>
  </si>
  <si>
    <t>ml / cc</t>
  </si>
  <si>
    <t>Libra</t>
  </si>
  <si>
    <t>Grs</t>
  </si>
  <si>
    <t>Kilo</t>
  </si>
  <si>
    <t>Onza</t>
  </si>
  <si>
    <t>Arroba</t>
  </si>
  <si>
    <t>Galon</t>
  </si>
  <si>
    <t>Unidad</t>
  </si>
  <si>
    <t>Docena</t>
  </si>
  <si>
    <t>Botellas de ron</t>
  </si>
  <si>
    <t>Granadina</t>
  </si>
  <si>
    <t>Cerezas</t>
  </si>
  <si>
    <t>MATERIA PRIMA</t>
  </si>
  <si>
    <t>Ron blanco</t>
  </si>
  <si>
    <t>Limón</t>
  </si>
  <si>
    <t>Azúcar</t>
  </si>
  <si>
    <t>Cantidad = (Cantidad a producir * Cantidad requerida x unidad) / Equivalencia</t>
  </si>
  <si>
    <t>Insumo</t>
  </si>
  <si>
    <t>Costo Por Insumo</t>
  </si>
  <si>
    <t>Cantidad Por Insumo</t>
  </si>
  <si>
    <t>Total Costo:</t>
  </si>
  <si>
    <t>Prueba</t>
  </si>
  <si>
    <t>Costo Por Elemento = (Cantidad a producir * Cantidad requerida x unidad * costo de mercado) / Equivalencia</t>
  </si>
  <si>
    <t>1 metro</t>
  </si>
  <si>
    <t>cm</t>
  </si>
  <si>
    <t>COCTEL DAIQUIRI</t>
  </si>
  <si>
    <t>2 cerezas (unidades).</t>
  </si>
  <si>
    <t>30 ml de ron blanco.</t>
  </si>
  <si>
    <t>5 ml de zumo de limón o el jugo de 1 limón.</t>
  </si>
  <si>
    <t>2 gramos de azúcar morena.</t>
  </si>
  <si>
    <t>10 ml de granadina.</t>
  </si>
  <si>
    <t>LISTA DE PRECIOS</t>
  </si>
  <si>
    <t>750 ml</t>
  </si>
  <si>
    <t>1 docena de limones</t>
  </si>
  <si>
    <t>1 libra de azúcar morena</t>
  </si>
  <si>
    <t>1 frasco de granadina por 500 ml</t>
  </si>
  <si>
    <t>1 frasco de cerezas por 400 gramos (50 cerezas)</t>
  </si>
  <si>
    <t>Costo por insumo</t>
  </si>
  <si>
    <t>Cantidad de personas:</t>
  </si>
  <si>
    <t>Ron blanco 750 ml</t>
  </si>
  <si>
    <t>POSTRE 3 LECHES</t>
  </si>
  <si>
    <t>50 ml de leche entera.</t>
  </si>
  <si>
    <t>50 ml de crema de leche.</t>
  </si>
  <si>
    <t>50 CC. de leche condensada.</t>
  </si>
  <si>
    <t>2 gramos de gelatina sin sabor.</t>
  </si>
  <si>
    <t>1/8 de huevo.</t>
  </si>
  <si>
    <t>4 ml de esencia de melocotón.</t>
  </si>
  <si>
    <t>Leche entera 1 litro.</t>
  </si>
  <si>
    <t>Crema de leche 1 litro.</t>
  </si>
  <si>
    <t>Leche condensada 1 litro.</t>
  </si>
  <si>
    <t>Gelatina sin sabor 1 Lb.</t>
  </si>
  <si>
    <t>Huevos canasta x 30.</t>
  </si>
  <si>
    <t>Esencia de melocotón 1 onza.</t>
  </si>
  <si>
    <t>Con la anterior información, calcule las cantidades de cada ingrediente (MPD) que se relacionarían en la requisición de ingredientes y el costo total de MPD para 240 unidades.</t>
  </si>
  <si>
    <t>Leche entera</t>
  </si>
  <si>
    <t>Esencia de melocotón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</si>
</sst>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\ #,##0;[Red]\-&quot;$&quot;\ #,##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\ * #,##0_-;\-&quot;$&quot;\ * #,##0_-;_-&quot;$&quot;\ * &quot;-&quot;??_-;_-@_-"/>
    <numFmt numFmtId="165" formatCode="0.0000"/>
    <numFmt numFmtId="166" formatCode="&quot;$&quot;\ #,##0"/>
    <numFmt numFmtId="167" formatCode="&quot;$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8"/>
      <color rgb="FF7030A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20"/>
      <color rgb="FF7030A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 style="medium">
        <color rgb="FFC00000"/>
      </top>
      <bottom style="thin">
        <color rgb="FF002060"/>
      </bottom>
      <diagonal/>
    </border>
    <border>
      <left/>
      <right style="thin">
        <color rgb="FF002060"/>
      </right>
      <top style="medium">
        <color rgb="FFC00000"/>
      </top>
      <bottom style="thin">
        <color rgb="FF00206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3" fontId="0" fillId="0" borderId="0" xfId="1" applyNumberFormat="1" applyFont="1"/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3" fontId="0" fillId="0" borderId="4" xfId="1" applyNumberFormat="1" applyFont="1" applyBorder="1"/>
    <xf numFmtId="3" fontId="0" fillId="0" borderId="4" xfId="0" applyNumberFormat="1" applyBorder="1"/>
    <xf numFmtId="0" fontId="6" fillId="0" borderId="4" xfId="0" applyFont="1" applyBorder="1" applyAlignment="1">
      <alignment horizontal="right"/>
    </xf>
    <xf numFmtId="164" fontId="6" fillId="0" borderId="4" xfId="2" applyNumberFormat="1" applyFont="1" applyBorder="1"/>
    <xf numFmtId="0" fontId="5" fillId="0" borderId="5" xfId="0" applyFont="1" applyBorder="1" applyAlignment="1">
      <alignment horizontal="center" vertical="center" wrapText="1"/>
    </xf>
    <xf numFmtId="165" fontId="0" fillId="0" borderId="4" xfId="0" applyNumberFormat="1" applyBorder="1"/>
    <xf numFmtId="0" fontId="8" fillId="0" borderId="0" xfId="0" applyFont="1"/>
    <xf numFmtId="0" fontId="7" fillId="0" borderId="0" xfId="0" applyFont="1" applyAlignment="1"/>
    <xf numFmtId="6" fontId="8" fillId="0" borderId="0" xfId="0" applyNumberFormat="1" applyFont="1"/>
    <xf numFmtId="166" fontId="0" fillId="0" borderId="0" xfId="0" applyNumberFormat="1"/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167" fontId="0" fillId="0" borderId="0" xfId="0" applyNumberFormat="1"/>
    <xf numFmtId="166" fontId="8" fillId="0" borderId="8" xfId="0" applyNumberFormat="1" applyFont="1" applyBorder="1"/>
    <xf numFmtId="166" fontId="0" fillId="0" borderId="8" xfId="0" applyNumberFormat="1" applyBorder="1"/>
    <xf numFmtId="0" fontId="6" fillId="0" borderId="0" xfId="0" applyFont="1" applyBorder="1" applyAlignment="1">
      <alignment horizontal="right"/>
    </xf>
    <xf numFmtId="164" fontId="6" fillId="0" borderId="0" xfId="2" applyNumberFormat="1" applyFont="1" applyBorder="1"/>
    <xf numFmtId="0" fontId="8" fillId="0" borderId="0" xfId="0" applyFont="1" applyBorder="1" applyAlignment="1">
      <alignment horizontal="left"/>
    </xf>
    <xf numFmtId="166" fontId="0" fillId="0" borderId="0" xfId="0" applyNumberFormat="1" applyBorder="1"/>
    <xf numFmtId="166" fontId="8" fillId="0" borderId="23" xfId="0" applyNumberFormat="1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8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1" fillId="0" borderId="0" xfId="0" applyFont="1" applyAlignment="1">
      <alignment horizontal="right"/>
    </xf>
    <xf numFmtId="0" fontId="8" fillId="0" borderId="17" xfId="0" applyFont="1" applyBorder="1" applyAlignment="1">
      <alignment horizontal="left"/>
    </xf>
    <xf numFmtId="0" fontId="8" fillId="0" borderId="18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left" wrapText="1"/>
    </xf>
    <xf numFmtId="0" fontId="6" fillId="0" borderId="12" xfId="0" applyFont="1" applyBorder="1" applyAlignment="1">
      <alignment horizontal="left" wrapText="1"/>
    </xf>
    <xf numFmtId="0" fontId="6" fillId="0" borderId="13" xfId="0" applyFont="1" applyBorder="1" applyAlignment="1">
      <alignment horizontal="left" wrapText="1"/>
    </xf>
    <xf numFmtId="0" fontId="6" fillId="0" borderId="14" xfId="0" applyFont="1" applyBorder="1" applyAlignment="1">
      <alignment horizontal="left" wrapText="1"/>
    </xf>
    <xf numFmtId="0" fontId="6" fillId="0" borderId="15" xfId="0" applyFont="1" applyBorder="1" applyAlignment="1">
      <alignment horizontal="left" wrapText="1"/>
    </xf>
    <xf numFmtId="0" fontId="6" fillId="0" borderId="16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8" fillId="0" borderId="21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8" fillId="0" borderId="22" xfId="0" applyFont="1" applyBorder="1" applyAlignment="1">
      <alignment horizontal="left"/>
    </xf>
    <xf numFmtId="0" fontId="5" fillId="0" borderId="5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opLeftCell="A7" zoomScale="120" zoomScaleNormal="120" workbookViewId="0">
      <selection activeCell="G13" sqref="G13:I21"/>
    </sheetView>
  </sheetViews>
  <sheetFormatPr baseColWidth="10" defaultRowHeight="14.4" x14ac:dyDescent="0.3"/>
  <cols>
    <col min="1" max="1" width="14.33203125" bestFit="1" customWidth="1"/>
    <col min="2" max="2" width="14.5546875" bestFit="1" customWidth="1"/>
    <col min="9" max="9" width="10.6640625" customWidth="1"/>
  </cols>
  <sheetData>
    <row r="1" spans="1:12" ht="24" thickBot="1" x14ac:dyDescent="0.5">
      <c r="A1" s="31" t="s">
        <v>13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18.75" customHeight="1" thickBot="1" x14ac:dyDescent="0.35">
      <c r="A2" s="34" t="s">
        <v>23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6"/>
    </row>
    <row r="3" spans="1:12" ht="15" thickBot="1" x14ac:dyDescent="0.35">
      <c r="B3" s="1"/>
    </row>
    <row r="4" spans="1:12" ht="31.8" thickBot="1" x14ac:dyDescent="0.35">
      <c r="A4" s="3" t="s">
        <v>18</v>
      </c>
      <c r="B4" s="4" t="s">
        <v>19</v>
      </c>
      <c r="D4" s="32" t="s">
        <v>26</v>
      </c>
      <c r="E4" s="33"/>
      <c r="H4" s="37" t="s">
        <v>32</v>
      </c>
      <c r="I4" s="38"/>
    </row>
    <row r="5" spans="1:12" ht="15.6" x14ac:dyDescent="0.3">
      <c r="A5" s="5" t="s">
        <v>14</v>
      </c>
      <c r="B5" s="6">
        <f>(250*30*54000)/750</f>
        <v>540000</v>
      </c>
      <c r="D5" s="39" t="s">
        <v>28</v>
      </c>
      <c r="E5" s="39"/>
      <c r="F5" s="39"/>
      <c r="G5" s="39"/>
      <c r="H5" s="39" t="s">
        <v>40</v>
      </c>
      <c r="I5" s="39"/>
      <c r="J5" s="39"/>
      <c r="K5" s="39"/>
      <c r="L5" s="19">
        <v>54000</v>
      </c>
    </row>
    <row r="6" spans="1:12" ht="15.6" x14ac:dyDescent="0.3">
      <c r="A6" s="5" t="s">
        <v>15</v>
      </c>
      <c r="B6" s="6">
        <f>250*1*4000/12</f>
        <v>83333.333333333328</v>
      </c>
      <c r="D6" s="39" t="s">
        <v>29</v>
      </c>
      <c r="E6" s="39"/>
      <c r="F6" s="39"/>
      <c r="G6" s="39"/>
      <c r="H6" s="39" t="s">
        <v>34</v>
      </c>
      <c r="I6" s="39"/>
      <c r="J6" s="39"/>
      <c r="K6" s="39"/>
      <c r="L6" s="20">
        <v>4000</v>
      </c>
    </row>
    <row r="7" spans="1:12" ht="15.6" x14ac:dyDescent="0.3">
      <c r="A7" s="5" t="s">
        <v>16</v>
      </c>
      <c r="B7" s="7">
        <f>250*2*4000/500</f>
        <v>4000</v>
      </c>
      <c r="D7" s="39" t="s">
        <v>30</v>
      </c>
      <c r="E7" s="39"/>
      <c r="F7" s="39"/>
      <c r="G7" s="39"/>
      <c r="H7" s="39" t="s">
        <v>35</v>
      </c>
      <c r="I7" s="39"/>
      <c r="J7" s="39"/>
      <c r="K7" s="39"/>
      <c r="L7" s="20">
        <v>4000</v>
      </c>
    </row>
    <row r="8" spans="1:12" ht="15.6" x14ac:dyDescent="0.3">
      <c r="A8" s="5" t="s">
        <v>11</v>
      </c>
      <c r="B8" s="7">
        <f>250*10*12000/500</f>
        <v>60000</v>
      </c>
      <c r="D8" s="39" t="s">
        <v>31</v>
      </c>
      <c r="E8" s="39"/>
      <c r="F8" s="39"/>
      <c r="G8" s="39"/>
      <c r="H8" s="39" t="s">
        <v>36</v>
      </c>
      <c r="I8" s="39"/>
      <c r="J8" s="39"/>
      <c r="K8" s="39"/>
      <c r="L8" s="20">
        <v>12000</v>
      </c>
    </row>
    <row r="9" spans="1:12" ht="15.6" x14ac:dyDescent="0.3">
      <c r="A9" s="5" t="s">
        <v>12</v>
      </c>
      <c r="B9" s="7">
        <f>250*2*18000/50</f>
        <v>180000</v>
      </c>
      <c r="D9" s="39" t="s">
        <v>27</v>
      </c>
      <c r="E9" s="39"/>
      <c r="F9" s="39"/>
      <c r="G9" s="39"/>
      <c r="H9" s="39" t="s">
        <v>37</v>
      </c>
      <c r="I9" s="39"/>
      <c r="J9" s="39"/>
      <c r="K9" s="39"/>
      <c r="L9" s="20">
        <v>18000</v>
      </c>
    </row>
    <row r="10" spans="1:12" ht="15.6" x14ac:dyDescent="0.3">
      <c r="A10" s="8" t="s">
        <v>21</v>
      </c>
      <c r="B10" s="9">
        <f>SUM(B5:B9)</f>
        <v>867333.33333333337</v>
      </c>
    </row>
    <row r="11" spans="1:12" ht="15" thickBot="1" x14ac:dyDescent="0.35"/>
    <row r="12" spans="1:12" ht="18.600000000000001" thickBot="1" x14ac:dyDescent="0.4">
      <c r="B12" s="26" t="s">
        <v>17</v>
      </c>
      <c r="C12" s="27"/>
      <c r="D12" s="27"/>
      <c r="E12" s="27"/>
      <c r="F12" s="27"/>
      <c r="G12" s="27"/>
      <c r="H12" s="27"/>
      <c r="I12" s="28"/>
    </row>
    <row r="13" spans="1:12" ht="47.25" customHeight="1" x14ac:dyDescent="0.3">
      <c r="A13" s="3" t="s">
        <v>18</v>
      </c>
      <c r="B13" s="10" t="s">
        <v>20</v>
      </c>
      <c r="C13" s="29" t="s">
        <v>22</v>
      </c>
      <c r="D13" s="30"/>
      <c r="G13" s="13" t="s">
        <v>0</v>
      </c>
      <c r="H13">
        <v>1000</v>
      </c>
      <c r="I13" t="s">
        <v>1</v>
      </c>
    </row>
    <row r="14" spans="1:12" x14ac:dyDescent="0.3">
      <c r="A14" s="5" t="s">
        <v>10</v>
      </c>
      <c r="B14" s="5">
        <f>250*30/750</f>
        <v>10</v>
      </c>
      <c r="C14" s="6">
        <v>54000</v>
      </c>
      <c r="D14" s="6">
        <f>+B14*C14</f>
        <v>540000</v>
      </c>
      <c r="E14" s="2"/>
      <c r="G14" s="13" t="s">
        <v>2</v>
      </c>
      <c r="H14">
        <v>500</v>
      </c>
      <c r="I14" t="s">
        <v>3</v>
      </c>
    </row>
    <row r="15" spans="1:12" x14ac:dyDescent="0.3">
      <c r="A15" s="5" t="s">
        <v>15</v>
      </c>
      <c r="B15" s="11">
        <f>250*1/12</f>
        <v>20.833333333333332</v>
      </c>
      <c r="C15" s="6">
        <v>4000</v>
      </c>
      <c r="D15" s="6">
        <f t="shared" ref="D15:D18" si="0">+B15*C15</f>
        <v>83333.333333333328</v>
      </c>
      <c r="E15" s="2"/>
      <c r="G15" s="13" t="s">
        <v>4</v>
      </c>
      <c r="H15">
        <v>1000</v>
      </c>
      <c r="I15" t="s">
        <v>3</v>
      </c>
    </row>
    <row r="16" spans="1:12" x14ac:dyDescent="0.3">
      <c r="A16" s="5" t="s">
        <v>16</v>
      </c>
      <c r="B16" s="5">
        <f>250*2/500</f>
        <v>1</v>
      </c>
      <c r="C16" s="6">
        <v>4000</v>
      </c>
      <c r="D16" s="6">
        <f t="shared" si="0"/>
        <v>4000</v>
      </c>
      <c r="E16" s="2"/>
      <c r="G16" s="13" t="s">
        <v>5</v>
      </c>
      <c r="H16">
        <v>30</v>
      </c>
      <c r="I16" t="s">
        <v>1</v>
      </c>
    </row>
    <row r="17" spans="1:9" x14ac:dyDescent="0.3">
      <c r="A17" s="5" t="str">
        <f>+A8</f>
        <v>Granadina</v>
      </c>
      <c r="B17" s="5">
        <f>250*10/500</f>
        <v>5</v>
      </c>
      <c r="C17" s="6">
        <v>12000</v>
      </c>
      <c r="D17" s="6">
        <f t="shared" si="0"/>
        <v>60000</v>
      </c>
      <c r="E17" s="2"/>
      <c r="G17" s="13" t="s">
        <v>6</v>
      </c>
      <c r="H17">
        <v>12500</v>
      </c>
      <c r="I17" t="s">
        <v>3</v>
      </c>
    </row>
    <row r="18" spans="1:9" x14ac:dyDescent="0.3">
      <c r="A18" s="5" t="str">
        <f>+A9</f>
        <v>Cerezas</v>
      </c>
      <c r="B18" s="5">
        <f>250*2/50</f>
        <v>10</v>
      </c>
      <c r="C18" s="6">
        <v>18000</v>
      </c>
      <c r="D18" s="6">
        <f t="shared" si="0"/>
        <v>180000</v>
      </c>
      <c r="E18" s="2"/>
      <c r="G18" s="13" t="s">
        <v>7</v>
      </c>
      <c r="H18">
        <v>4000</v>
      </c>
      <c r="I18" t="s">
        <v>1</v>
      </c>
    </row>
    <row r="19" spans="1:9" x14ac:dyDescent="0.3">
      <c r="C19" s="2"/>
      <c r="D19" s="2">
        <f>SUM(D14:D18)</f>
        <v>867333.33333333337</v>
      </c>
      <c r="E19" s="2">
        <f>+D19*30%</f>
        <v>260200</v>
      </c>
      <c r="G19" s="13" t="s">
        <v>8</v>
      </c>
      <c r="H19">
        <v>1</v>
      </c>
    </row>
    <row r="20" spans="1:9" x14ac:dyDescent="0.3">
      <c r="C20" s="2"/>
      <c r="D20" s="2"/>
      <c r="E20" s="2"/>
      <c r="G20" s="13" t="s">
        <v>9</v>
      </c>
      <c r="H20">
        <v>12</v>
      </c>
    </row>
    <row r="21" spans="1:9" x14ac:dyDescent="0.3">
      <c r="C21" s="2"/>
      <c r="D21" s="2">
        <f>+D19/250</f>
        <v>3469.3333333333335</v>
      </c>
      <c r="E21" s="2"/>
      <c r="G21" s="13" t="s">
        <v>24</v>
      </c>
      <c r="H21">
        <v>100</v>
      </c>
      <c r="I21" t="s">
        <v>25</v>
      </c>
    </row>
  </sheetData>
  <mergeCells count="16">
    <mergeCell ref="B12:I12"/>
    <mergeCell ref="C13:D13"/>
    <mergeCell ref="A1:L1"/>
    <mergeCell ref="D4:E4"/>
    <mergeCell ref="A2:L2"/>
    <mergeCell ref="H4:I4"/>
    <mergeCell ref="H5:K5"/>
    <mergeCell ref="H6:K6"/>
    <mergeCell ref="H7:K7"/>
    <mergeCell ref="H8:K8"/>
    <mergeCell ref="H9:K9"/>
    <mergeCell ref="D5:G5"/>
    <mergeCell ref="D6:G6"/>
    <mergeCell ref="D7:G7"/>
    <mergeCell ref="D8:G8"/>
    <mergeCell ref="D9:G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9"/>
  <sheetViews>
    <sheetView topLeftCell="B1" zoomScale="140" zoomScaleNormal="140" workbookViewId="0">
      <selection activeCell="A5" sqref="A5"/>
    </sheetView>
  </sheetViews>
  <sheetFormatPr baseColWidth="10" defaultRowHeight="14.4" x14ac:dyDescent="0.3"/>
  <cols>
    <col min="2" max="2" width="12.5546875" bestFit="1" customWidth="1"/>
  </cols>
  <sheetData>
    <row r="1" spans="1:12" ht="26.4" thickBot="1" x14ac:dyDescent="0.55000000000000004">
      <c r="A1" s="40" t="s">
        <v>13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2"/>
    </row>
    <row r="2" spans="1:12" ht="21.6" thickBot="1" x14ac:dyDescent="0.45">
      <c r="A2" s="43" t="s">
        <v>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5"/>
    </row>
    <row r="3" spans="1:12" ht="15" thickBot="1" x14ac:dyDescent="0.35"/>
    <row r="4" spans="1:12" ht="29.4" thickBot="1" x14ac:dyDescent="0.35">
      <c r="A4" s="17" t="s">
        <v>18</v>
      </c>
      <c r="B4" s="16" t="s">
        <v>38</v>
      </c>
      <c r="D4" s="32" t="s">
        <v>26</v>
      </c>
      <c r="E4" s="33"/>
      <c r="H4" s="32" t="s">
        <v>32</v>
      </c>
      <c r="I4" s="33"/>
    </row>
    <row r="5" spans="1:12" ht="15.6" x14ac:dyDescent="0.3">
      <c r="A5" t="s">
        <v>14</v>
      </c>
      <c r="B5" s="18">
        <f>250*30*54000/750</f>
        <v>540000</v>
      </c>
      <c r="D5" s="12" t="s">
        <v>28</v>
      </c>
      <c r="H5" s="12" t="s">
        <v>14</v>
      </c>
      <c r="I5" s="12" t="s">
        <v>33</v>
      </c>
      <c r="L5" s="15">
        <v>54000</v>
      </c>
    </row>
    <row r="6" spans="1:12" ht="15.6" x14ac:dyDescent="0.3">
      <c r="A6" t="s">
        <v>15</v>
      </c>
      <c r="B6" s="18">
        <f>250*1*4000/12</f>
        <v>83333.333333333328</v>
      </c>
      <c r="D6" s="12" t="s">
        <v>29</v>
      </c>
      <c r="H6" s="12" t="s">
        <v>34</v>
      </c>
      <c r="I6" s="14"/>
      <c r="L6" s="15">
        <v>4000</v>
      </c>
    </row>
    <row r="7" spans="1:12" ht="15.6" x14ac:dyDescent="0.3">
      <c r="A7" t="s">
        <v>16</v>
      </c>
      <c r="B7" s="18">
        <f>250*2*4000/500</f>
        <v>4000</v>
      </c>
      <c r="D7" s="12" t="s">
        <v>30</v>
      </c>
      <c r="H7" s="12" t="s">
        <v>35</v>
      </c>
      <c r="L7" s="15">
        <v>4000</v>
      </c>
    </row>
    <row r="8" spans="1:12" ht="15.6" x14ac:dyDescent="0.3">
      <c r="A8" t="s">
        <v>11</v>
      </c>
      <c r="B8" s="18">
        <f>250*10*12000/500</f>
        <v>60000</v>
      </c>
      <c r="D8" s="12" t="s">
        <v>31</v>
      </c>
      <c r="H8" s="12" t="s">
        <v>36</v>
      </c>
      <c r="L8" s="15">
        <v>12000</v>
      </c>
    </row>
    <row r="9" spans="1:12" ht="15.6" x14ac:dyDescent="0.3">
      <c r="A9" t="s">
        <v>12</v>
      </c>
      <c r="B9" s="18">
        <f>250*2*18000/50</f>
        <v>180000</v>
      </c>
      <c r="D9" s="12" t="s">
        <v>27</v>
      </c>
      <c r="H9" s="12" t="s">
        <v>37</v>
      </c>
      <c r="L9" s="15">
        <v>18000</v>
      </c>
    </row>
    <row r="11" spans="1:12" ht="15.6" x14ac:dyDescent="0.3">
      <c r="D11" s="46" t="s">
        <v>39</v>
      </c>
      <c r="E11" s="46"/>
      <c r="F11">
        <v>250</v>
      </c>
      <c r="H11" s="13" t="s">
        <v>0</v>
      </c>
      <c r="I11">
        <v>1000</v>
      </c>
      <c r="J11" t="s">
        <v>1</v>
      </c>
    </row>
    <row r="12" spans="1:12" x14ac:dyDescent="0.3">
      <c r="H12" s="13" t="s">
        <v>2</v>
      </c>
      <c r="I12">
        <v>500</v>
      </c>
      <c r="J12" t="s">
        <v>3</v>
      </c>
    </row>
    <row r="13" spans="1:12" x14ac:dyDescent="0.3">
      <c r="H13" s="13" t="s">
        <v>4</v>
      </c>
      <c r="I13">
        <v>1000</v>
      </c>
      <c r="J13" t="s">
        <v>3</v>
      </c>
    </row>
    <row r="14" spans="1:12" x14ac:dyDescent="0.3">
      <c r="H14" s="13" t="s">
        <v>5</v>
      </c>
      <c r="I14">
        <v>30</v>
      </c>
      <c r="J14" t="s">
        <v>1</v>
      </c>
    </row>
    <row r="15" spans="1:12" x14ac:dyDescent="0.3">
      <c r="H15" s="13" t="s">
        <v>6</v>
      </c>
      <c r="I15">
        <v>12500</v>
      </c>
      <c r="J15" t="s">
        <v>3</v>
      </c>
    </row>
    <row r="16" spans="1:12" x14ac:dyDescent="0.3">
      <c r="H16" s="13" t="s">
        <v>7</v>
      </c>
      <c r="I16">
        <v>4000</v>
      </c>
      <c r="J16" t="s">
        <v>1</v>
      </c>
    </row>
    <row r="17" spans="8:10" x14ac:dyDescent="0.3">
      <c r="H17" s="13" t="s">
        <v>8</v>
      </c>
      <c r="I17">
        <v>1</v>
      </c>
    </row>
    <row r="18" spans="8:10" x14ac:dyDescent="0.3">
      <c r="H18" s="13" t="s">
        <v>9</v>
      </c>
      <c r="I18">
        <v>12</v>
      </c>
    </row>
    <row r="19" spans="8:10" x14ac:dyDescent="0.3">
      <c r="H19" s="13" t="s">
        <v>24</v>
      </c>
      <c r="I19">
        <v>100</v>
      </c>
      <c r="J19" t="s">
        <v>25</v>
      </c>
    </row>
  </sheetData>
  <mergeCells count="5">
    <mergeCell ref="A1:L1"/>
    <mergeCell ref="A2:L2"/>
    <mergeCell ref="D4:E4"/>
    <mergeCell ref="H4:I4"/>
    <mergeCell ref="D11:E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30A0"/>
  </sheetPr>
  <dimension ref="A1:J25"/>
  <sheetViews>
    <sheetView tabSelected="1" zoomScale="120" zoomScaleNormal="120" workbookViewId="0">
      <selection sqref="A1:J1"/>
    </sheetView>
  </sheetViews>
  <sheetFormatPr baseColWidth="10" defaultRowHeight="14.4" x14ac:dyDescent="0.3"/>
  <cols>
    <col min="1" max="1" width="20.44140625" bestFit="1" customWidth="1"/>
    <col min="2" max="2" width="14.5546875" bestFit="1" customWidth="1"/>
    <col min="8" max="8" width="10.6640625" customWidth="1"/>
  </cols>
  <sheetData>
    <row r="1" spans="1:10" ht="24" thickBot="1" x14ac:dyDescent="0.5">
      <c r="A1" s="57" t="s">
        <v>13</v>
      </c>
      <c r="B1" s="58"/>
      <c r="C1" s="58"/>
      <c r="D1" s="58"/>
      <c r="E1" s="58"/>
      <c r="F1" s="58"/>
      <c r="G1" s="58"/>
      <c r="H1" s="58"/>
      <c r="I1" s="58"/>
      <c r="J1" s="59"/>
    </row>
    <row r="2" spans="1:10" ht="18.75" customHeight="1" thickBot="1" x14ac:dyDescent="0.35">
      <c r="A2" s="34" t="s">
        <v>23</v>
      </c>
      <c r="B2" s="35"/>
      <c r="C2" s="35"/>
      <c r="D2" s="35"/>
      <c r="E2" s="35"/>
      <c r="F2" s="35"/>
      <c r="G2" s="35"/>
      <c r="H2" s="35"/>
      <c r="I2" s="35"/>
      <c r="J2" s="36"/>
    </row>
    <row r="3" spans="1:10" ht="15" thickBot="1" x14ac:dyDescent="0.35">
      <c r="B3" s="1"/>
    </row>
    <row r="4" spans="1:10" ht="31.8" thickBot="1" x14ac:dyDescent="0.35">
      <c r="A4" s="3" t="s">
        <v>18</v>
      </c>
      <c r="B4" s="4" t="s">
        <v>19</v>
      </c>
      <c r="D4" s="32" t="s">
        <v>41</v>
      </c>
      <c r="E4" s="50"/>
      <c r="F4" s="33"/>
      <c r="G4" s="32" t="s">
        <v>32</v>
      </c>
      <c r="H4" s="50"/>
      <c r="I4" s="50"/>
      <c r="J4" s="33"/>
    </row>
    <row r="5" spans="1:10" ht="15.6" x14ac:dyDescent="0.3">
      <c r="A5" s="5" t="s">
        <v>55</v>
      </c>
      <c r="B5" s="6"/>
      <c r="D5" s="60" t="s">
        <v>42</v>
      </c>
      <c r="E5" s="61"/>
      <c r="F5" s="62"/>
      <c r="G5" s="60" t="s">
        <v>48</v>
      </c>
      <c r="H5" s="61"/>
      <c r="I5" s="62"/>
      <c r="J5" s="25">
        <v>4000</v>
      </c>
    </row>
    <row r="6" spans="1:10" ht="15.6" x14ac:dyDescent="0.3">
      <c r="A6" s="5"/>
      <c r="B6" s="6"/>
      <c r="D6" s="47" t="s">
        <v>43</v>
      </c>
      <c r="E6" s="48"/>
      <c r="F6" s="49"/>
      <c r="G6" s="47" t="s">
        <v>49</v>
      </c>
      <c r="H6" s="48"/>
      <c r="I6" s="49"/>
      <c r="J6" s="20">
        <v>16000</v>
      </c>
    </row>
    <row r="7" spans="1:10" ht="15.6" x14ac:dyDescent="0.3">
      <c r="A7" s="5"/>
      <c r="B7" s="7"/>
      <c r="D7" s="47" t="s">
        <v>44</v>
      </c>
      <c r="E7" s="48"/>
      <c r="F7" s="49"/>
      <c r="G7" s="47" t="s">
        <v>50</v>
      </c>
      <c r="H7" s="48"/>
      <c r="I7" s="49"/>
      <c r="J7" s="20">
        <v>19000</v>
      </c>
    </row>
    <row r="8" spans="1:10" ht="15.6" x14ac:dyDescent="0.3">
      <c r="A8" s="5"/>
      <c r="B8" s="7"/>
      <c r="D8" s="47" t="s">
        <v>45</v>
      </c>
      <c r="E8" s="48"/>
      <c r="F8" s="49"/>
      <c r="G8" s="47" t="s">
        <v>51</v>
      </c>
      <c r="H8" s="48"/>
      <c r="I8" s="49"/>
      <c r="J8" s="20">
        <v>18000</v>
      </c>
    </row>
    <row r="9" spans="1:10" ht="15.6" x14ac:dyDescent="0.3">
      <c r="A9" s="5"/>
      <c r="B9" s="7"/>
      <c r="D9" s="47" t="s">
        <v>46</v>
      </c>
      <c r="E9" s="48"/>
      <c r="F9" s="49"/>
      <c r="G9" s="47" t="s">
        <v>52</v>
      </c>
      <c r="H9" s="48"/>
      <c r="I9" s="49"/>
      <c r="J9" s="20">
        <v>21000</v>
      </c>
    </row>
    <row r="10" spans="1:10" ht="15.6" x14ac:dyDescent="0.3">
      <c r="A10" s="5" t="s">
        <v>56</v>
      </c>
      <c r="B10" s="7"/>
      <c r="D10" s="47" t="s">
        <v>47</v>
      </c>
      <c r="E10" s="48"/>
      <c r="F10" s="49"/>
      <c r="G10" s="47" t="s">
        <v>53</v>
      </c>
      <c r="H10" s="48"/>
      <c r="I10" s="49"/>
      <c r="J10" s="20">
        <v>3000</v>
      </c>
    </row>
    <row r="11" spans="1:10" ht="15.6" x14ac:dyDescent="0.3">
      <c r="A11" s="8" t="s">
        <v>21</v>
      </c>
      <c r="B11" s="9"/>
      <c r="D11" s="23"/>
      <c r="E11" s="23"/>
      <c r="F11" s="23"/>
      <c r="G11" s="23"/>
      <c r="H11" s="23"/>
      <c r="I11" s="23"/>
      <c r="J11" s="24"/>
    </row>
    <row r="12" spans="1:10" ht="16.2" thickBot="1" x14ac:dyDescent="0.35">
      <c r="A12" s="21"/>
      <c r="B12" s="22"/>
      <c r="D12" s="23"/>
      <c r="E12" s="23"/>
      <c r="F12" s="23"/>
    </row>
    <row r="13" spans="1:10" ht="15.75" customHeight="1" x14ac:dyDescent="0.3">
      <c r="A13" s="51" t="s">
        <v>54</v>
      </c>
      <c r="B13" s="52"/>
      <c r="C13" s="52"/>
      <c r="D13" s="52"/>
      <c r="E13" s="52"/>
      <c r="F13" s="52"/>
      <c r="G13" s="52"/>
      <c r="H13" s="53"/>
    </row>
    <row r="14" spans="1:10" ht="15.75" customHeight="1" thickBot="1" x14ac:dyDescent="0.35">
      <c r="A14" s="54"/>
      <c r="B14" s="55"/>
      <c r="C14" s="55"/>
      <c r="D14" s="55"/>
      <c r="E14" s="55"/>
      <c r="F14" s="55"/>
      <c r="G14" s="55"/>
      <c r="H14" s="56"/>
    </row>
    <row r="15" spans="1:10" ht="15" thickBot="1" x14ac:dyDescent="0.35"/>
    <row r="16" spans="1:10" ht="15.75" customHeight="1" thickBot="1" x14ac:dyDescent="0.4">
      <c r="A16" s="26" t="s">
        <v>17</v>
      </c>
      <c r="B16" s="27"/>
      <c r="C16" s="27"/>
      <c r="D16" s="27"/>
      <c r="E16" s="27"/>
      <c r="F16" s="27"/>
      <c r="G16" s="27"/>
      <c r="H16" s="28"/>
    </row>
    <row r="17" spans="1:9" ht="47.25" customHeight="1" x14ac:dyDescent="0.3">
      <c r="A17" s="63" t="s">
        <v>18</v>
      </c>
      <c r="B17" s="10" t="s">
        <v>20</v>
      </c>
      <c r="C17" s="64" t="s">
        <v>22</v>
      </c>
      <c r="D17" s="65"/>
      <c r="G17" s="13" t="s">
        <v>0</v>
      </c>
      <c r="H17">
        <v>1000</v>
      </c>
      <c r="I17" t="s">
        <v>1</v>
      </c>
    </row>
    <row r="18" spans="1:9" x14ac:dyDescent="0.3">
      <c r="A18" s="5"/>
      <c r="B18" s="5"/>
      <c r="C18" s="6"/>
      <c r="D18" s="6"/>
      <c r="E18" s="2"/>
      <c r="G18" s="13" t="s">
        <v>2</v>
      </c>
      <c r="H18">
        <v>500</v>
      </c>
      <c r="I18" t="s">
        <v>3</v>
      </c>
    </row>
    <row r="19" spans="1:9" x14ac:dyDescent="0.3">
      <c r="A19" s="5"/>
      <c r="B19" s="11"/>
      <c r="C19" s="6"/>
      <c r="D19" s="6"/>
      <c r="E19" s="2"/>
      <c r="G19" s="13" t="s">
        <v>4</v>
      </c>
      <c r="H19">
        <v>1000</v>
      </c>
      <c r="I19" t="s">
        <v>3</v>
      </c>
    </row>
    <row r="20" spans="1:9" x14ac:dyDescent="0.3">
      <c r="A20" s="5"/>
      <c r="B20" s="5"/>
      <c r="C20" s="6"/>
      <c r="D20" s="6"/>
      <c r="E20" s="2"/>
      <c r="G20" s="13" t="s">
        <v>5</v>
      </c>
      <c r="H20">
        <v>30</v>
      </c>
      <c r="I20" t="s">
        <v>1</v>
      </c>
    </row>
    <row r="21" spans="1:9" x14ac:dyDescent="0.3">
      <c r="A21" s="5"/>
      <c r="B21" s="5"/>
      <c r="C21" s="6"/>
      <c r="D21" s="6"/>
      <c r="E21" s="2"/>
      <c r="G21" s="13" t="s">
        <v>6</v>
      </c>
      <c r="H21">
        <v>12500</v>
      </c>
      <c r="I21" t="s">
        <v>3</v>
      </c>
    </row>
    <row r="22" spans="1:9" x14ac:dyDescent="0.3">
      <c r="A22" s="5"/>
      <c r="B22" s="5"/>
      <c r="C22" s="6"/>
      <c r="D22" s="6"/>
      <c r="E22" s="2"/>
      <c r="G22" s="13" t="s">
        <v>7</v>
      </c>
      <c r="H22">
        <v>4000</v>
      </c>
      <c r="I22" t="s">
        <v>1</v>
      </c>
    </row>
    <row r="23" spans="1:9" x14ac:dyDescent="0.3">
      <c r="A23" s="5"/>
      <c r="B23" s="5"/>
      <c r="C23" s="6"/>
      <c r="D23" s="6"/>
      <c r="E23" s="2"/>
      <c r="G23" s="13" t="s">
        <v>8</v>
      </c>
      <c r="H23">
        <v>1</v>
      </c>
    </row>
    <row r="24" spans="1:9" x14ac:dyDescent="0.3">
      <c r="C24" s="2"/>
      <c r="D24" s="2"/>
      <c r="E24" s="2"/>
      <c r="G24" s="13" t="s">
        <v>9</v>
      </c>
      <c r="H24">
        <v>12</v>
      </c>
    </row>
    <row r="25" spans="1:9" x14ac:dyDescent="0.3">
      <c r="C25" s="2"/>
      <c r="D25" s="2"/>
      <c r="E25" s="2"/>
      <c r="G25" s="13" t="s">
        <v>24</v>
      </c>
      <c r="H25">
        <v>100</v>
      </c>
      <c r="I25" t="s">
        <v>25</v>
      </c>
    </row>
  </sheetData>
  <mergeCells count="19">
    <mergeCell ref="A1:J1"/>
    <mergeCell ref="A2:J2"/>
    <mergeCell ref="G5:I5"/>
    <mergeCell ref="D5:F5"/>
    <mergeCell ref="C17:D17"/>
    <mergeCell ref="A13:H14"/>
    <mergeCell ref="G9:I9"/>
    <mergeCell ref="G10:I10"/>
    <mergeCell ref="A16:H16"/>
    <mergeCell ref="D7:F7"/>
    <mergeCell ref="D8:F8"/>
    <mergeCell ref="D9:F9"/>
    <mergeCell ref="D10:F10"/>
    <mergeCell ref="G4:J4"/>
    <mergeCell ref="D4:F4"/>
    <mergeCell ref="G6:I6"/>
    <mergeCell ref="G7:I7"/>
    <mergeCell ref="G8:I8"/>
    <mergeCell ref="D6:F6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 PRIMA</vt:lpstr>
      <vt:lpstr>Hoja1</vt:lpstr>
      <vt:lpstr>EJERCICIO MATERIA PRIMA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audio</dc:creator>
  <cp:lastModifiedBy>desarrollo</cp:lastModifiedBy>
  <cp:lastPrinted>2025-09-06T21:57:31Z</cp:lastPrinted>
  <dcterms:created xsi:type="dcterms:W3CDTF">2025-07-31T22:56:25Z</dcterms:created>
  <dcterms:modified xsi:type="dcterms:W3CDTF">2025-09-06T22:02:20Z</dcterms:modified>
</cp:coreProperties>
</file>